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yata\Desktop\"/>
    </mc:Choice>
  </mc:AlternateContent>
  <xr:revisionPtr revIDLastSave="0" documentId="13_ncr:1_{7F007662-CC4B-406F-8479-94A72F53AF9C}" xr6:coauthVersionLast="47" xr6:coauthVersionMax="47" xr10:uidLastSave="{00000000-0000-0000-0000-000000000000}"/>
  <bookViews>
    <workbookView xWindow="1035" yWindow="180" windowWidth="23430" windowHeight="14970" xr2:uid="{C9C21202-43B1-46DA-B951-F65B7400E435}"/>
  </bookViews>
  <sheets>
    <sheet name="Vacation Forfeiture Calculator" sheetId="1" r:id="rId1"/>
    <sheet name="Example" sheetId="2" r:id="rId2"/>
  </sheets>
  <definedNames>
    <definedName name="Current_Pay_Peri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2" i="1"/>
  <c r="C14" i="1" s="1"/>
  <c r="C12" i="2"/>
  <c r="C13" i="2" s="1"/>
  <c r="C15" i="2"/>
  <c r="C14" i="2" l="1"/>
  <c r="C17" i="2" l="1"/>
  <c r="C17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Miyata</author>
  </authors>
  <commentList>
    <comment ref="C17" authorId="0" shapeId="0" xr:uid="{5F0DC734-1322-4457-AD53-F6E6CF1E02CC}">
      <text>
        <r>
          <rPr>
            <b/>
            <sz val="9"/>
            <color indexed="81"/>
            <rFont val="Tahoma"/>
            <family val="2"/>
          </rPr>
          <t>RCUH HR Note:</t>
        </r>
        <r>
          <rPr>
            <sz val="9"/>
            <color indexed="81"/>
            <rFont val="Tahoma"/>
            <family val="2"/>
          </rPr>
          <t xml:space="preserve">
Employee will forfeit 2 hours of vacation if they do not schedule any vacation for the remainder of the calendar year.</t>
        </r>
      </text>
    </comment>
  </commentList>
</comments>
</file>

<file path=xl/sharedStrings.xml><?xml version="1.0" encoding="utf-8"?>
<sst xmlns="http://schemas.openxmlformats.org/spreadsheetml/2006/main" count="101" uniqueCount="48">
  <si>
    <t>Pay Periods remaining</t>
  </si>
  <si>
    <t>Vacation Plan Options</t>
  </si>
  <si>
    <t>Plan A</t>
  </si>
  <si>
    <t>Plan B</t>
  </si>
  <si>
    <t>Remaining Pay periods</t>
  </si>
  <si>
    <t>Maximum Carryover</t>
  </si>
  <si>
    <t>Estimated Accrual for the rest of the year</t>
  </si>
  <si>
    <t xml:space="preserve">Projected Vacation Balance 
(Current + Estimated Accrual -Scheduled Vacation Hours) </t>
  </si>
  <si>
    <t>Scheduled vacation hours for the remainder of the calendar year</t>
  </si>
  <si>
    <t>Pay End Date</t>
  </si>
  <si>
    <t>Pay End Date: refer to Pay Statement</t>
  </si>
  <si>
    <t>Pick Pay End Date</t>
  </si>
  <si>
    <t>A</t>
  </si>
  <si>
    <t>B</t>
  </si>
  <si>
    <t>C</t>
  </si>
  <si>
    <t>Estimated Vacation Forfeiture Hours* 
= Additional hours to schedule vacation</t>
  </si>
  <si>
    <r>
      <t xml:space="preserve">FTE (full time equivalency number from 0.50 - 1.00) 
</t>
    </r>
    <r>
      <rPr>
        <b/>
        <i/>
        <sz val="8"/>
        <color rgb="FF0070C0"/>
        <rFont val="Calibri"/>
        <family val="2"/>
        <scheme val="minor"/>
      </rPr>
      <t xml:space="preserve">     Full time 40 hours per week = 1.00
     Half time 20 hours per week = .50</t>
    </r>
  </si>
  <si>
    <t xml:space="preserve">*This tool is for planning purposes only. Actual Vacation forfeiture balance can be affected by FTE changes, work status changes and actual number of vacation hours taken this year. (Plan B only allows a carryover of 120 hours in any given calendar year.) </t>
  </si>
  <si>
    <t>*</t>
  </si>
  <si>
    <t>Current Vacation Balance: refer to End Balance on Pay Statement</t>
  </si>
  <si>
    <t>Vacation Plan: refer to LEAVE PLAN on Pay Statement</t>
  </si>
  <si>
    <t>WANT TO LEARN MORE? If you would like to further explore your Pay Statement, please visit our Benefits Spotlight Series: Understanding Your Pay Statement: https://www.rcuh.com/work/benefits/benefits-spotlight-series/</t>
  </si>
  <si>
    <t>To estimate your vacation forfeiture balance for this calendar year, please access your latest Pay Statement via RCUH Employee Self-Service (https://www.rcuh.com/)  &gt; Payroll and Compensation &gt; View Pay Statement. Fill out the information requested in the yellow highlighted cells.</t>
  </si>
  <si>
    <t>RCUH Vacation Forfeiture Calculator</t>
  </si>
  <si>
    <t>8/15</t>
  </si>
  <si>
    <t>8/31</t>
  </si>
  <si>
    <t>9/15</t>
  </si>
  <si>
    <t>9/30</t>
  </si>
  <si>
    <t>10/15</t>
  </si>
  <si>
    <t>10/31</t>
  </si>
  <si>
    <t>11/15</t>
  </si>
  <si>
    <t>11/30</t>
  </si>
  <si>
    <t>12/15</t>
  </si>
  <si>
    <t>7/31</t>
  </si>
  <si>
    <t>7/15</t>
  </si>
  <si>
    <t>6/30</t>
  </si>
  <si>
    <t>6/15</t>
  </si>
  <si>
    <t>5/31</t>
  </si>
  <si>
    <t>5/15</t>
  </si>
  <si>
    <t>4/30</t>
  </si>
  <si>
    <t>4/15</t>
  </si>
  <si>
    <t>3/31</t>
  </si>
  <si>
    <t>3/15</t>
  </si>
  <si>
    <t>2/15</t>
  </si>
  <si>
    <t>1/31</t>
  </si>
  <si>
    <t>1/15</t>
  </si>
  <si>
    <t>12/31</t>
  </si>
  <si>
    <t>2/28 or 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</si>
</sst>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49" fontId="8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206861</xdr:colOff>
      <xdr:row>2</xdr:row>
      <xdr:rowOff>28575</xdr:rowOff>
    </xdr:from>
    <xdr:to>
      <xdr:col>12</xdr:col>
      <xdr:colOff>543614</xdr:colOff>
      <xdr:row>14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C40E4-A805-4BB2-B68F-0E3249BA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136" y="1095375"/>
          <a:ext cx="5823153" cy="435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206861</xdr:colOff>
      <xdr:row>2</xdr:row>
      <xdr:rowOff>28575</xdr:rowOff>
    </xdr:from>
    <xdr:to>
      <xdr:col>12</xdr:col>
      <xdr:colOff>543614</xdr:colOff>
      <xdr:row>15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B18BFA-180B-4D4F-9006-1449FCE1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136" y="1095375"/>
          <a:ext cx="5823153" cy="435292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C491-B784-4507-8939-F3C9D78FAA69}">
  <sheetPr>
    <pageSetUpPr fitToPage="1"/>
  </sheetPr>
  <dimension ref="A1:C79"/>
  <sheetViews>
    <sheetView tabSelected="1" workbookViewId="0">
      <selection activeCell="C5" sqref="C5"/>
    </sheetView>
  </sheetViews>
  <sheetFormatPr defaultRowHeight="15" x14ac:dyDescent="0.25"/>
  <cols>
    <col min="1" max="1" width="9.140625" style="1"/>
    <col min="2" max="2" width="48" customWidth="1"/>
    <col min="3" max="3" width="15.85546875" customWidth="1"/>
  </cols>
  <sheetData>
    <row r="1" spans="1:3" ht="18.75" x14ac:dyDescent="0.3">
      <c r="B1" s="12" t="s">
        <v>23</v>
      </c>
    </row>
    <row r="2" spans="1:3" ht="65.25" customHeight="1" x14ac:dyDescent="0.25">
      <c r="A2" s="23" t="s">
        <v>22</v>
      </c>
      <c r="B2" s="23"/>
      <c r="C2" s="23"/>
    </row>
    <row r="3" spans="1:3" ht="40.5" customHeight="1" x14ac:dyDescent="0.25">
      <c r="A3" s="24" t="s">
        <v>21</v>
      </c>
      <c r="B3" s="25"/>
      <c r="C3" s="25"/>
    </row>
    <row r="5" spans="1:3" s="18" customFormat="1" ht="30" customHeight="1" x14ac:dyDescent="0.25">
      <c r="A5" s="15" t="s">
        <v>12</v>
      </c>
      <c r="B5" s="16" t="s">
        <v>10</v>
      </c>
      <c r="C5" s="17" t="s">
        <v>46</v>
      </c>
    </row>
    <row r="6" spans="1:3" s="18" customFormat="1" ht="30" customHeight="1" x14ac:dyDescent="0.25">
      <c r="A6" s="15" t="s">
        <v>13</v>
      </c>
      <c r="B6" s="19" t="s">
        <v>19</v>
      </c>
      <c r="C6" s="20"/>
    </row>
    <row r="7" spans="1:3" s="18" customFormat="1" ht="30" customHeight="1" x14ac:dyDescent="0.25">
      <c r="A7" s="15" t="s">
        <v>14</v>
      </c>
      <c r="B7" s="16" t="s">
        <v>20</v>
      </c>
      <c r="C7" s="17"/>
    </row>
    <row r="8" spans="1:3" ht="45.75" customHeight="1" x14ac:dyDescent="0.25">
      <c r="B8" s="10" t="s">
        <v>16</v>
      </c>
      <c r="C8" s="9">
        <v>1</v>
      </c>
    </row>
    <row r="9" spans="1:3" x14ac:dyDescent="0.25">
      <c r="B9" s="11"/>
      <c r="C9" s="11"/>
    </row>
    <row r="10" spans="1:3" ht="32.25" customHeight="1" x14ac:dyDescent="0.25">
      <c r="B10" s="10" t="s">
        <v>8</v>
      </c>
      <c r="C10" s="8"/>
    </row>
    <row r="12" spans="1:3" x14ac:dyDescent="0.25">
      <c r="B12" s="5" t="s">
        <v>0</v>
      </c>
      <c r="C12" s="6">
        <f>VLOOKUP(C5,'Vacation Forfeiture Calculator'!B56:C79,2,FALSE)</f>
        <v>24</v>
      </c>
    </row>
    <row r="13" spans="1:3" x14ac:dyDescent="0.25">
      <c r="B13" s="5" t="s">
        <v>6</v>
      </c>
      <c r="C13" s="6">
        <f>C12*7*C8</f>
        <v>168</v>
      </c>
    </row>
    <row r="14" spans="1:3" ht="48.75" customHeight="1" x14ac:dyDescent="0.25">
      <c r="B14" s="7" t="s">
        <v>7</v>
      </c>
      <c r="C14" s="6">
        <f>C6+C8*7*C12-C10</f>
        <v>168</v>
      </c>
    </row>
    <row r="15" spans="1:3" x14ac:dyDescent="0.25">
      <c r="B15" s="5" t="s">
        <v>5</v>
      </c>
      <c r="C15" s="6" t="e">
        <f>VLOOKUP(C7,'Vacation Forfeiture Calculator'!B51:C52,2,FALSE)*'Vacation Forfeiture Calculator'!C8</f>
        <v>#N/A</v>
      </c>
    </row>
    <row r="16" spans="1:3" ht="15.75" thickBot="1" x14ac:dyDescent="0.3"/>
    <row r="17" spans="2:3" ht="43.5" customHeight="1" thickBot="1" x14ac:dyDescent="0.3">
      <c r="B17" s="2" t="s">
        <v>15</v>
      </c>
      <c r="C17" s="3" t="e">
        <f>C14-C15</f>
        <v>#N/A</v>
      </c>
    </row>
    <row r="19" spans="2:3" ht="36" customHeight="1" x14ac:dyDescent="0.25">
      <c r="B19" s="21" t="s">
        <v>17</v>
      </c>
      <c r="C19" s="22"/>
    </row>
    <row r="49" spans="1:3" x14ac:dyDescent="0.25">
      <c r="A49" s="1" t="s">
        <v>18</v>
      </c>
    </row>
    <row r="50" spans="1:3" x14ac:dyDescent="0.25">
      <c r="B50" s="13" t="s">
        <v>1</v>
      </c>
      <c r="C50" s="13" t="s">
        <v>5</v>
      </c>
    </row>
    <row r="51" spans="1:3" x14ac:dyDescent="0.25">
      <c r="B51" s="13" t="s">
        <v>2</v>
      </c>
      <c r="C51" s="13">
        <v>80</v>
      </c>
    </row>
    <row r="52" spans="1:3" x14ac:dyDescent="0.25">
      <c r="B52" s="13" t="s">
        <v>3</v>
      </c>
      <c r="C52" s="13">
        <v>360</v>
      </c>
    </row>
    <row r="53" spans="1:3" x14ac:dyDescent="0.25">
      <c r="B53" s="13"/>
      <c r="C53" s="13"/>
    </row>
    <row r="54" spans="1:3" x14ac:dyDescent="0.25">
      <c r="B54" s="13" t="s">
        <v>9</v>
      </c>
      <c r="C54" s="13" t="s">
        <v>4</v>
      </c>
    </row>
    <row r="55" spans="1:3" x14ac:dyDescent="0.25">
      <c r="B55" s="13" t="s">
        <v>11</v>
      </c>
      <c r="C55" s="13"/>
    </row>
    <row r="56" spans="1:3" x14ac:dyDescent="0.25">
      <c r="B56" s="14" t="s">
        <v>46</v>
      </c>
      <c r="C56" s="13">
        <v>24</v>
      </c>
    </row>
    <row r="57" spans="1:3" x14ac:dyDescent="0.25">
      <c r="B57" s="14" t="s">
        <v>45</v>
      </c>
      <c r="C57" s="13">
        <v>23</v>
      </c>
    </row>
    <row r="58" spans="1:3" x14ac:dyDescent="0.25">
      <c r="B58" s="14" t="s">
        <v>44</v>
      </c>
      <c r="C58" s="13">
        <v>22</v>
      </c>
    </row>
    <row r="59" spans="1:3" x14ac:dyDescent="0.25">
      <c r="B59" s="14" t="s">
        <v>43</v>
      </c>
      <c r="C59" s="13">
        <v>21</v>
      </c>
    </row>
    <row r="60" spans="1:3" x14ac:dyDescent="0.25">
      <c r="B60" s="14" t="s">
        <v>47</v>
      </c>
      <c r="C60" s="13">
        <v>20</v>
      </c>
    </row>
    <row r="61" spans="1:3" x14ac:dyDescent="0.25">
      <c r="B61" s="14" t="s">
        <v>42</v>
      </c>
      <c r="C61" s="13">
        <v>19</v>
      </c>
    </row>
    <row r="62" spans="1:3" x14ac:dyDescent="0.25">
      <c r="B62" s="14" t="s">
        <v>41</v>
      </c>
      <c r="C62" s="13">
        <v>18</v>
      </c>
    </row>
    <row r="63" spans="1:3" x14ac:dyDescent="0.25">
      <c r="B63" s="14" t="s">
        <v>40</v>
      </c>
      <c r="C63" s="13">
        <v>17</v>
      </c>
    </row>
    <row r="64" spans="1:3" x14ac:dyDescent="0.25">
      <c r="B64" s="14" t="s">
        <v>39</v>
      </c>
      <c r="C64" s="13">
        <v>16</v>
      </c>
    </row>
    <row r="65" spans="2:3" x14ac:dyDescent="0.25">
      <c r="B65" s="14" t="s">
        <v>38</v>
      </c>
      <c r="C65" s="13">
        <v>15</v>
      </c>
    </row>
    <row r="66" spans="2:3" x14ac:dyDescent="0.25">
      <c r="B66" s="14" t="s">
        <v>37</v>
      </c>
      <c r="C66" s="13">
        <v>14</v>
      </c>
    </row>
    <row r="67" spans="2:3" x14ac:dyDescent="0.25">
      <c r="B67" s="14" t="s">
        <v>36</v>
      </c>
      <c r="C67" s="13">
        <v>13</v>
      </c>
    </row>
    <row r="68" spans="2:3" x14ac:dyDescent="0.25">
      <c r="B68" s="14" t="s">
        <v>35</v>
      </c>
      <c r="C68" s="13">
        <v>12</v>
      </c>
    </row>
    <row r="69" spans="2:3" x14ac:dyDescent="0.25">
      <c r="B69" s="14" t="s">
        <v>34</v>
      </c>
      <c r="C69" s="13">
        <v>11</v>
      </c>
    </row>
    <row r="70" spans="2:3" x14ac:dyDescent="0.25">
      <c r="B70" s="14" t="s">
        <v>33</v>
      </c>
      <c r="C70" s="13">
        <v>10</v>
      </c>
    </row>
    <row r="71" spans="2:3" x14ac:dyDescent="0.25">
      <c r="B71" s="14" t="s">
        <v>24</v>
      </c>
      <c r="C71" s="13">
        <v>9</v>
      </c>
    </row>
    <row r="72" spans="2:3" x14ac:dyDescent="0.25">
      <c r="B72" s="14" t="s">
        <v>25</v>
      </c>
      <c r="C72" s="13">
        <v>8</v>
      </c>
    </row>
    <row r="73" spans="2:3" x14ac:dyDescent="0.25">
      <c r="B73" s="14" t="s">
        <v>26</v>
      </c>
      <c r="C73" s="13">
        <v>7</v>
      </c>
    </row>
    <row r="74" spans="2:3" x14ac:dyDescent="0.25">
      <c r="B74" s="14" t="s">
        <v>27</v>
      </c>
      <c r="C74" s="13">
        <v>6</v>
      </c>
    </row>
    <row r="75" spans="2:3" x14ac:dyDescent="0.25">
      <c r="B75" s="14" t="s">
        <v>28</v>
      </c>
      <c r="C75" s="13">
        <v>5</v>
      </c>
    </row>
    <row r="76" spans="2:3" x14ac:dyDescent="0.25">
      <c r="B76" s="14" t="s">
        <v>29</v>
      </c>
      <c r="C76" s="13">
        <v>4</v>
      </c>
    </row>
    <row r="77" spans="2:3" x14ac:dyDescent="0.25">
      <c r="B77" s="14" t="s">
        <v>30</v>
      </c>
      <c r="C77" s="13">
        <v>3</v>
      </c>
    </row>
    <row r="78" spans="2:3" x14ac:dyDescent="0.25">
      <c r="B78" s="14" t="s">
        <v>31</v>
      </c>
      <c r="C78" s="13">
        <v>2</v>
      </c>
    </row>
    <row r="79" spans="2:3" x14ac:dyDescent="0.25">
      <c r="B79" s="14" t="s">
        <v>32</v>
      </c>
      <c r="C79" s="13">
        <v>1</v>
      </c>
    </row>
  </sheetData>
  <mergeCells count="3">
    <mergeCell ref="B19:C19"/>
    <mergeCell ref="A2:C2"/>
    <mergeCell ref="A3:C3"/>
  </mergeCells>
  <conditionalFormatting sqref="C17">
    <cfRule type="cellIs" dxfId="1" priority="1" operator="greaterThan">
      <formula>0</formula>
    </cfRule>
  </conditionalFormatting>
  <dataValidations count="2">
    <dataValidation type="list" allowBlank="1" showInputMessage="1" showErrorMessage="1" sqref="C5" xr:uid="{264031AD-597E-43F7-A1C5-B764A0211631}">
      <formula1>$B$56:$B$79</formula1>
    </dataValidation>
    <dataValidation type="list" allowBlank="1" showInputMessage="1" showErrorMessage="1" sqref="C7" xr:uid="{EFBD1F94-CB65-49F8-9598-99B6A67D9196}">
      <formula1>$B$51:$B$52</formula1>
    </dataValidation>
  </dataValidations>
  <pageMargins left="0.25" right="0.25" top="0.75" bottom="0.75" header="0.3" footer="0.3"/>
  <pageSetup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B267-62DA-4D47-8A8E-D0B6646A1E4B}">
  <dimension ref="A1:C80"/>
  <sheetViews>
    <sheetView workbookViewId="0">
      <selection activeCell="B61" sqref="B61"/>
    </sheetView>
  </sheetViews>
  <sheetFormatPr defaultRowHeight="15" x14ac:dyDescent="0.25"/>
  <cols>
    <col min="1" max="1" width="9.140625" style="1"/>
    <col min="2" max="2" width="48" customWidth="1"/>
    <col min="3" max="3" width="15.85546875" customWidth="1"/>
  </cols>
  <sheetData>
    <row r="1" spans="1:3" ht="18.75" x14ac:dyDescent="0.3">
      <c r="B1" s="12" t="s">
        <v>23</v>
      </c>
    </row>
    <row r="2" spans="1:3" ht="65.25" customHeight="1" x14ac:dyDescent="0.25">
      <c r="A2" s="23" t="s">
        <v>22</v>
      </c>
      <c r="B2" s="23"/>
      <c r="C2" s="23"/>
    </row>
    <row r="3" spans="1:3" ht="40.5" customHeight="1" x14ac:dyDescent="0.25">
      <c r="A3" s="24" t="s">
        <v>21</v>
      </c>
      <c r="B3" s="25"/>
      <c r="C3" s="25"/>
    </row>
    <row r="5" spans="1:3" ht="29.25" customHeight="1" x14ac:dyDescent="0.35">
      <c r="A5" s="4" t="s">
        <v>12</v>
      </c>
      <c r="B5" s="16" t="s">
        <v>10</v>
      </c>
      <c r="C5" s="8" t="s">
        <v>25</v>
      </c>
    </row>
    <row r="6" spans="1:3" ht="29.25" customHeight="1" x14ac:dyDescent="0.35">
      <c r="A6" s="4" t="s">
        <v>13</v>
      </c>
      <c r="B6" s="19" t="s">
        <v>19</v>
      </c>
      <c r="C6" s="9">
        <v>47</v>
      </c>
    </row>
    <row r="7" spans="1:3" ht="29.25" customHeight="1" x14ac:dyDescent="0.35">
      <c r="A7" s="4" t="s">
        <v>14</v>
      </c>
      <c r="B7" s="16" t="s">
        <v>20</v>
      </c>
      <c r="C7" s="8" t="s">
        <v>2</v>
      </c>
    </row>
    <row r="8" spans="1:3" ht="45.75" customHeight="1" x14ac:dyDescent="0.25">
      <c r="B8" s="10" t="s">
        <v>16</v>
      </c>
      <c r="C8" s="9">
        <v>1</v>
      </c>
    </row>
    <row r="9" spans="1:3" x14ac:dyDescent="0.25">
      <c r="B9" s="11"/>
      <c r="C9" s="11"/>
    </row>
    <row r="10" spans="1:3" ht="32.25" customHeight="1" x14ac:dyDescent="0.25">
      <c r="B10" s="10" t="s">
        <v>8</v>
      </c>
      <c r="C10" s="8"/>
    </row>
    <row r="12" spans="1:3" x14ac:dyDescent="0.25">
      <c r="B12" s="5" t="s">
        <v>0</v>
      </c>
      <c r="C12" s="6">
        <f>VLOOKUP(C5,Example!B56:C79,2,FALSE)</f>
        <v>8</v>
      </c>
    </row>
    <row r="13" spans="1:3" x14ac:dyDescent="0.25">
      <c r="B13" s="5" t="s">
        <v>6</v>
      </c>
      <c r="C13" s="6">
        <f>C12*7*C8</f>
        <v>56</v>
      </c>
    </row>
    <row r="14" spans="1:3" ht="48.75" customHeight="1" x14ac:dyDescent="0.25">
      <c r="B14" s="7" t="s">
        <v>7</v>
      </c>
      <c r="C14" s="6">
        <f>C6+C8*7*C12-C10</f>
        <v>103</v>
      </c>
    </row>
    <row r="15" spans="1:3" x14ac:dyDescent="0.25">
      <c r="B15" s="5" t="s">
        <v>5</v>
      </c>
      <c r="C15" s="6">
        <f>VLOOKUP(C7,Example!B51:C52,2,FALSE)*Example!C8</f>
        <v>80</v>
      </c>
    </row>
    <row r="16" spans="1:3" ht="15.75" thickBot="1" x14ac:dyDescent="0.3"/>
    <row r="17" spans="2:3" ht="43.5" customHeight="1" thickBot="1" x14ac:dyDescent="0.3">
      <c r="B17" s="2" t="s">
        <v>15</v>
      </c>
      <c r="C17" s="3">
        <f>C14-C15</f>
        <v>23</v>
      </c>
    </row>
    <row r="19" spans="2:3" ht="36" customHeight="1" x14ac:dyDescent="0.25">
      <c r="B19" s="21" t="s">
        <v>17</v>
      </c>
      <c r="C19" s="22"/>
    </row>
    <row r="49" spans="1:3" x14ac:dyDescent="0.25">
      <c r="A49" s="1" t="s">
        <v>18</v>
      </c>
    </row>
    <row r="50" spans="1:3" x14ac:dyDescent="0.25">
      <c r="B50" s="13" t="s">
        <v>1</v>
      </c>
      <c r="C50" s="13" t="s">
        <v>5</v>
      </c>
    </row>
    <row r="51" spans="1:3" x14ac:dyDescent="0.25">
      <c r="B51" s="13" t="s">
        <v>2</v>
      </c>
      <c r="C51" s="13">
        <v>80</v>
      </c>
    </row>
    <row r="52" spans="1:3" x14ac:dyDescent="0.25">
      <c r="B52" s="13" t="s">
        <v>3</v>
      </c>
      <c r="C52" s="13">
        <v>360</v>
      </c>
    </row>
    <row r="53" spans="1:3" x14ac:dyDescent="0.25">
      <c r="B53" s="13"/>
      <c r="C53" s="13"/>
    </row>
    <row r="54" spans="1:3" x14ac:dyDescent="0.25">
      <c r="B54" s="13" t="s">
        <v>9</v>
      </c>
      <c r="C54" s="13" t="s">
        <v>4</v>
      </c>
    </row>
    <row r="55" spans="1:3" x14ac:dyDescent="0.25">
      <c r="B55" s="13" t="s">
        <v>11</v>
      </c>
      <c r="C55" s="13"/>
    </row>
    <row r="56" spans="1:3" x14ac:dyDescent="0.25">
      <c r="B56" s="14" t="s">
        <v>46</v>
      </c>
      <c r="C56" s="13">
        <v>24</v>
      </c>
    </row>
    <row r="57" spans="1:3" x14ac:dyDescent="0.25">
      <c r="B57" s="14" t="s">
        <v>45</v>
      </c>
      <c r="C57" s="13">
        <v>23</v>
      </c>
    </row>
    <row r="58" spans="1:3" x14ac:dyDescent="0.25">
      <c r="B58" s="14" t="s">
        <v>44</v>
      </c>
      <c r="C58" s="13">
        <v>22</v>
      </c>
    </row>
    <row r="59" spans="1:3" x14ac:dyDescent="0.25">
      <c r="B59" s="14" t="s">
        <v>43</v>
      </c>
      <c r="C59" s="13">
        <v>21</v>
      </c>
    </row>
    <row r="60" spans="1:3" x14ac:dyDescent="0.25">
      <c r="B60" s="14" t="s">
        <v>47</v>
      </c>
      <c r="C60" s="13">
        <v>20</v>
      </c>
    </row>
    <row r="61" spans="1:3" x14ac:dyDescent="0.25">
      <c r="B61" s="14" t="s">
        <v>42</v>
      </c>
      <c r="C61" s="13">
        <v>19</v>
      </c>
    </row>
    <row r="62" spans="1:3" x14ac:dyDescent="0.25">
      <c r="B62" s="14" t="s">
        <v>41</v>
      </c>
      <c r="C62" s="13">
        <v>18</v>
      </c>
    </row>
    <row r="63" spans="1:3" x14ac:dyDescent="0.25">
      <c r="B63" s="14" t="s">
        <v>40</v>
      </c>
      <c r="C63" s="13">
        <v>17</v>
      </c>
    </row>
    <row r="64" spans="1:3" x14ac:dyDescent="0.25">
      <c r="B64" s="14" t="s">
        <v>39</v>
      </c>
      <c r="C64" s="13">
        <v>16</v>
      </c>
    </row>
    <row r="65" spans="2:3" x14ac:dyDescent="0.25">
      <c r="B65" s="14" t="s">
        <v>38</v>
      </c>
      <c r="C65" s="13">
        <v>15</v>
      </c>
    </row>
    <row r="66" spans="2:3" x14ac:dyDescent="0.25">
      <c r="B66" s="14" t="s">
        <v>37</v>
      </c>
      <c r="C66" s="13">
        <v>14</v>
      </c>
    </row>
    <row r="67" spans="2:3" x14ac:dyDescent="0.25">
      <c r="B67" s="14" t="s">
        <v>36</v>
      </c>
      <c r="C67" s="13">
        <v>13</v>
      </c>
    </row>
    <row r="68" spans="2:3" x14ac:dyDescent="0.25">
      <c r="B68" s="14" t="s">
        <v>35</v>
      </c>
      <c r="C68" s="13">
        <v>12</v>
      </c>
    </row>
    <row r="69" spans="2:3" x14ac:dyDescent="0.25">
      <c r="B69" s="14" t="s">
        <v>34</v>
      </c>
      <c r="C69" s="13">
        <v>11</v>
      </c>
    </row>
    <row r="70" spans="2:3" x14ac:dyDescent="0.25">
      <c r="B70" s="14" t="s">
        <v>33</v>
      </c>
      <c r="C70" s="13">
        <v>10</v>
      </c>
    </row>
    <row r="71" spans="2:3" x14ac:dyDescent="0.25">
      <c r="B71" s="14" t="s">
        <v>24</v>
      </c>
      <c r="C71" s="13">
        <v>9</v>
      </c>
    </row>
    <row r="72" spans="2:3" x14ac:dyDescent="0.25">
      <c r="B72" s="14" t="s">
        <v>25</v>
      </c>
      <c r="C72" s="13">
        <v>8</v>
      </c>
    </row>
    <row r="73" spans="2:3" x14ac:dyDescent="0.25">
      <c r="B73" s="14" t="s">
        <v>26</v>
      </c>
      <c r="C73" s="13">
        <v>7</v>
      </c>
    </row>
    <row r="74" spans="2:3" x14ac:dyDescent="0.25">
      <c r="B74" s="14" t="s">
        <v>27</v>
      </c>
      <c r="C74" s="13">
        <v>6</v>
      </c>
    </row>
    <row r="75" spans="2:3" x14ac:dyDescent="0.25">
      <c r="B75" s="14" t="s">
        <v>28</v>
      </c>
      <c r="C75" s="13">
        <v>5</v>
      </c>
    </row>
    <row r="76" spans="2:3" x14ac:dyDescent="0.25">
      <c r="B76" s="14" t="s">
        <v>29</v>
      </c>
      <c r="C76" s="13">
        <v>4</v>
      </c>
    </row>
    <row r="77" spans="2:3" x14ac:dyDescent="0.25">
      <c r="B77" s="14" t="s">
        <v>30</v>
      </c>
      <c r="C77" s="13">
        <v>3</v>
      </c>
    </row>
    <row r="78" spans="2:3" x14ac:dyDescent="0.25">
      <c r="B78" s="14" t="s">
        <v>31</v>
      </c>
      <c r="C78" s="13">
        <v>2</v>
      </c>
    </row>
    <row r="79" spans="2:3" x14ac:dyDescent="0.25">
      <c r="B79" s="14" t="s">
        <v>32</v>
      </c>
      <c r="C79" s="13">
        <v>1</v>
      </c>
    </row>
    <row r="80" spans="2:3" x14ac:dyDescent="0.25">
      <c r="B80" s="13"/>
      <c r="C80" s="13"/>
    </row>
  </sheetData>
  <mergeCells count="3">
    <mergeCell ref="A2:C2"/>
    <mergeCell ref="A3:C3"/>
    <mergeCell ref="B19:C19"/>
  </mergeCells>
  <conditionalFormatting sqref="C17">
    <cfRule type="cellIs" dxfId="0" priority="1" operator="greaterThan">
      <formula>0</formula>
    </cfRule>
  </conditionalFormatting>
  <dataValidations count="2">
    <dataValidation type="list" allowBlank="1" showInputMessage="1" showErrorMessage="1" sqref="C7" xr:uid="{6D7F0E63-C8B1-48CB-A618-3CDEDB73713B}">
      <formula1>$B$51:$B$52</formula1>
    </dataValidation>
    <dataValidation type="list" allowBlank="1" showInputMessage="1" showErrorMessage="1" sqref="C5" xr:uid="{E005110A-D1DD-4313-8D69-1B903F0AE5C8}">
      <formula1>$B$56:$B$79</formula1>
    </dataValidation>
  </dataValidations>
  <pageMargins left="0.25" right="0.25" top="0.75" bottom="0.75" header="0.3" footer="0.3"/>
  <pageSetup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R 6 4 R V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6 4 R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e u E V c o i k e 4 D g A A A B E A A A A T A B w A R m 9 y b X V s Y X M v U 2 V j d G l v b j E u b S C i G A A o o B Q A A A A A A A A A A A A A A A A A A A A A A A A A A A A r T k 0 u y c z P U w i G 0 I b W A F B L A Q I t A B Q A A g A I A E e u E V c g O B 9 n p A A A A P U A A A A S A A A A A A A A A A A A A A A A A A A A A A B D b 2 5 m a W c v U G F j a 2 F n Z S 5 4 b W x Q S w E C L Q A U A A I A C A B H r h F X D 8 r p q 6 Q A A A D p A A A A E w A A A A A A A A A A A A A A A A D w A A A A W 0 N v b n R l b n R f V H l w Z X N d L n h t b F B L A Q I t A B Q A A g A I A E e u E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y P A F X a h y Y T 7 6 m c Y 7 d m A T y A A A A A A I A A A A A A A N m A A D A A A A A E A A A A I p i F G l t M + n a o + b + 7 R 6 i + s Q A A A A A B I A A A K A A A A A Q A A A A 7 F d h c M 4 w f m m I p K a z q F G F M 1 A A A A A w / s N Y e w k 9 G H q L y / L D u B m I r 3 l S e R / n q f B e y 0 y l C X e h A Z d d a 0 Y H O W 8 D i f w / 9 X y S W K u 0 G m g O 6 F f 2 6 Y d L B f D V J c y B D D w 1 b k V O p g s B h J C I 0 Q q s d B Q A A A D e H l S o D a N w b l W f q H U C I + j X z t + y 7 Q = = < / D a t a M a s h u p > 
</file>

<file path=customXml/itemProps1.xml><?xml version="1.0" encoding="utf-8"?>
<ds:datastoreItem xmlns:ds="http://schemas.openxmlformats.org/officeDocument/2006/customXml" ds:itemID="{B28FE6CC-C149-4914-848C-6F9A2015E7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Vacation Forfeiture Calculator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 Staub</dc:creator>
  <cp:lastModifiedBy>Michelle Miyata</cp:lastModifiedBy>
  <cp:lastPrinted>2023-08-30T23:02:05Z</cp:lastPrinted>
  <dcterms:created xsi:type="dcterms:W3CDTF">2023-08-18T07:06:57Z</dcterms:created>
  <dcterms:modified xsi:type="dcterms:W3CDTF">2024-05-30T21:19:47Z</dcterms:modified>
</cp:coreProperties>
</file>